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講義\情報リテラシーI\"/>
    </mc:Choice>
  </mc:AlternateContent>
  <bookViews>
    <workbookView xWindow="0" yWindow="0" windowWidth="15300" windowHeight="10635"/>
  </bookViews>
  <sheets>
    <sheet name="Sheet1" sheetId="1" r:id="rId1"/>
  </sheets>
  <definedNames>
    <definedName name="_xlnm._FilterDatabase" localSheetId="0" hidden="1">Sheet1!$A$17:$F$63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9" i="1"/>
  <c r="D81" i="1"/>
  <c r="E81" i="1"/>
  <c r="E80" i="1"/>
  <c r="D80" i="1"/>
  <c r="D79" i="1"/>
  <c r="E79" i="1"/>
  <c r="E67" i="1" l="1"/>
  <c r="E75" i="1" s="1"/>
  <c r="E74" i="1"/>
  <c r="E70" i="1"/>
  <c r="F70" i="1" s="1"/>
  <c r="E69" i="1"/>
  <c r="F69" i="1" s="1"/>
  <c r="E72" i="1"/>
  <c r="E73" i="1"/>
  <c r="E68" i="1"/>
  <c r="F68" i="1" s="1"/>
  <c r="E71" i="1"/>
  <c r="F71" i="1" s="1"/>
  <c r="D67" i="1"/>
  <c r="D74" i="1"/>
  <c r="D70" i="1"/>
  <c r="D69" i="1"/>
  <c r="D72" i="1"/>
  <c r="D73" i="1"/>
  <c r="D68" i="1"/>
  <c r="D75" i="1" s="1"/>
  <c r="D71" i="1"/>
  <c r="F18" i="1"/>
  <c r="F57" i="1"/>
  <c r="F38" i="1"/>
  <c r="F19" i="1"/>
  <c r="A20" i="1"/>
  <c r="F20" i="1" s="1"/>
  <c r="A55" i="1"/>
  <c r="F55" i="1" s="1"/>
  <c r="A26" i="1"/>
  <c r="F26" i="1" s="1"/>
  <c r="A62" i="1"/>
  <c r="F62" i="1" s="1"/>
  <c r="A28" i="1"/>
  <c r="F28" i="1" s="1"/>
  <c r="A29" i="1"/>
  <c r="F29" i="1" s="1"/>
  <c r="A33" i="1"/>
  <c r="F33" i="1" s="1"/>
  <c r="A50" i="1"/>
  <c r="F50" i="1" s="1"/>
  <c r="A45" i="1"/>
  <c r="F45" i="1" s="1"/>
  <c r="A38" i="1"/>
  <c r="A40" i="1"/>
  <c r="F40" i="1" s="1"/>
  <c r="A21" i="1"/>
  <c r="F21" i="1" s="1"/>
  <c r="A59" i="1"/>
  <c r="F59" i="1" s="1"/>
  <c r="A42" i="1"/>
  <c r="F42" i="1" s="1"/>
  <c r="A53" i="1"/>
  <c r="F53" i="1" s="1"/>
  <c r="A58" i="1"/>
  <c r="F58" i="1" s="1"/>
  <c r="A27" i="1"/>
  <c r="F27" i="1" s="1"/>
  <c r="A24" i="1"/>
  <c r="F24" i="1" s="1"/>
  <c r="A61" i="1"/>
  <c r="F61" i="1" s="1"/>
  <c r="A18" i="1"/>
  <c r="A43" i="1"/>
  <c r="F43" i="1" s="1"/>
  <c r="A47" i="1"/>
  <c r="F47" i="1" s="1"/>
  <c r="A23" i="1"/>
  <c r="F23" i="1" s="1"/>
  <c r="A49" i="1"/>
  <c r="F49" i="1" s="1"/>
  <c r="A51" i="1"/>
  <c r="F51" i="1" s="1"/>
  <c r="A41" i="1"/>
  <c r="F41" i="1" s="1"/>
  <c r="A32" i="1"/>
  <c r="F32" i="1" s="1"/>
  <c r="A22" i="1"/>
  <c r="F22" i="1" s="1"/>
  <c r="A34" i="1"/>
  <c r="F34" i="1" s="1"/>
  <c r="A60" i="1"/>
  <c r="F60" i="1" s="1"/>
  <c r="A36" i="1"/>
  <c r="F36" i="1" s="1"/>
  <c r="A37" i="1"/>
  <c r="F37" i="1" s="1"/>
  <c r="A48" i="1"/>
  <c r="F48" i="1" s="1"/>
  <c r="A30" i="1"/>
  <c r="F30" i="1" s="1"/>
  <c r="A35" i="1"/>
  <c r="F35" i="1" s="1"/>
  <c r="A25" i="1"/>
  <c r="F25" i="1" s="1"/>
  <c r="A39" i="1"/>
  <c r="F39" i="1" s="1"/>
  <c r="A19" i="1"/>
  <c r="A31" i="1"/>
  <c r="F31" i="1" s="1"/>
  <c r="A46" i="1"/>
  <c r="F46" i="1" s="1"/>
  <c r="A52" i="1"/>
  <c r="F52" i="1" s="1"/>
  <c r="A44" i="1"/>
  <c r="F44" i="1" s="1"/>
  <c r="A57" i="1"/>
  <c r="A56" i="1"/>
  <c r="F56" i="1" s="1"/>
  <c r="A54" i="1"/>
  <c r="F54" i="1" s="1"/>
  <c r="D63" i="1"/>
  <c r="F72" i="1" l="1"/>
  <c r="F74" i="1"/>
  <c r="F73" i="1"/>
  <c r="F67" i="1"/>
</calcChain>
</file>

<file path=xl/sharedStrings.xml><?xml version="1.0" encoding="utf-8"?>
<sst xmlns="http://schemas.openxmlformats.org/spreadsheetml/2006/main" count="146" uniqueCount="93">
  <si>
    <t>順位</t>
  </si>
  <si>
    <t>台数</t>
  </si>
  <si>
    <t>アクア</t>
  </si>
  <si>
    <t>トヨタ</t>
  </si>
  <si>
    <t>プリウス</t>
  </si>
  <si>
    <t>カローラ</t>
  </si>
  <si>
    <t>フィット</t>
  </si>
  <si>
    <t>ホンダ</t>
  </si>
  <si>
    <t>エスクァイア</t>
  </si>
  <si>
    <t>ヴォクシー</t>
  </si>
  <si>
    <t>ノート</t>
  </si>
  <si>
    <t>日産</t>
  </si>
  <si>
    <t>デミオ</t>
  </si>
  <si>
    <t>マツダ</t>
  </si>
  <si>
    <t>ヴィッツ</t>
  </si>
  <si>
    <t>ステップワゴン</t>
  </si>
  <si>
    <t>ヴェルファイア</t>
  </si>
  <si>
    <t>ヴェゼル</t>
  </si>
  <si>
    <t>ハリアー</t>
  </si>
  <si>
    <t>アルファード</t>
  </si>
  <si>
    <t>エクストレイル</t>
  </si>
  <si>
    <t>セレナ</t>
  </si>
  <si>
    <t>CX-3</t>
  </si>
  <si>
    <t>クラウン</t>
  </si>
  <si>
    <t>パッソ</t>
  </si>
  <si>
    <t>ノア</t>
  </si>
  <si>
    <t>シャトル</t>
  </si>
  <si>
    <t>スイフト</t>
  </si>
  <si>
    <t>スズキ</t>
  </si>
  <si>
    <t>インプレッサ</t>
  </si>
  <si>
    <t>スバル</t>
  </si>
  <si>
    <t>フリード</t>
  </si>
  <si>
    <t>CX-5</t>
  </si>
  <si>
    <t>ロードスター</t>
  </si>
  <si>
    <t>レヴォーグ</t>
  </si>
  <si>
    <t>ソリオ</t>
  </si>
  <si>
    <t>スペイド</t>
  </si>
  <si>
    <t>グレイス</t>
  </si>
  <si>
    <t>Ｎ-ＢＯＸ</t>
  </si>
  <si>
    <t>デイズ</t>
  </si>
  <si>
    <t>ダイハツ</t>
  </si>
  <si>
    <t>タント</t>
  </si>
  <si>
    <t>スペーシア</t>
  </si>
  <si>
    <t>アルト</t>
  </si>
  <si>
    <t>ワゴンＲ</t>
  </si>
  <si>
    <t>ムーヴ</t>
  </si>
  <si>
    <t>ハスラー</t>
  </si>
  <si>
    <t>ミラ</t>
  </si>
  <si>
    <t>Ｎ-ＷＧＮ</t>
  </si>
  <si>
    <t>ウェイク</t>
  </si>
  <si>
    <t>三菱</t>
  </si>
  <si>
    <t>ｅＫ</t>
  </si>
  <si>
    <t>エブリイワゴン</t>
  </si>
  <si>
    <t>Ｎ-ＯＮＥ</t>
  </si>
  <si>
    <t>モコ</t>
  </si>
  <si>
    <t>軽</t>
    <rPh sb="0" eb="1">
      <t>ケイ</t>
    </rPh>
    <phoneticPr fontId="1"/>
  </si>
  <si>
    <t>乗/軽</t>
    <rPh sb="0" eb="1">
      <t>ジョウ</t>
    </rPh>
    <rPh sb="2" eb="3">
      <t>ケイ</t>
    </rPh>
    <phoneticPr fontId="1"/>
  </si>
  <si>
    <t>合計</t>
    <rPh sb="0" eb="2">
      <t>ゴウケイ</t>
    </rPh>
    <phoneticPr fontId="1"/>
  </si>
  <si>
    <t>車名</t>
    <rPh sb="0" eb="2">
      <t>シャメイ</t>
    </rPh>
    <phoneticPr fontId="1"/>
  </si>
  <si>
    <t>メーカー</t>
    <phoneticPr fontId="1"/>
  </si>
  <si>
    <t>車種数</t>
    <rPh sb="0" eb="2">
      <t>シャシュ</t>
    </rPh>
    <rPh sb="2" eb="3">
      <t>スウ</t>
    </rPh>
    <phoneticPr fontId="1"/>
  </si>
  <si>
    <t>メーカー名</t>
    <rPh sb="4" eb="5">
      <t>メイ</t>
    </rPh>
    <phoneticPr fontId="1"/>
  </si>
  <si>
    <t>販売台数</t>
    <rPh sb="0" eb="2">
      <t>ハンバイ</t>
    </rPh>
    <rPh sb="2" eb="4">
      <t>ダイスウ</t>
    </rPh>
    <phoneticPr fontId="1"/>
  </si>
  <si>
    <t>トヨタ</t>
    <phoneticPr fontId="1"/>
  </si>
  <si>
    <t>日産</t>
    <rPh sb="0" eb="2">
      <t>ニッサン</t>
    </rPh>
    <phoneticPr fontId="1"/>
  </si>
  <si>
    <t>ホンダ</t>
    <phoneticPr fontId="1"/>
  </si>
  <si>
    <t>スバル</t>
    <phoneticPr fontId="1"/>
  </si>
  <si>
    <t>マツダ</t>
    <phoneticPr fontId="1"/>
  </si>
  <si>
    <t>スズキ</t>
    <phoneticPr fontId="1"/>
  </si>
  <si>
    <t>ダイハツ</t>
    <phoneticPr fontId="1"/>
  </si>
  <si>
    <t>三菱</t>
    <rPh sb="0" eb="2">
      <t>ミツビシ</t>
    </rPh>
    <phoneticPr fontId="1"/>
  </si>
  <si>
    <t>次の表は、日本自動車販売協会連合会（自販連）、全国軽自動車協会連合会（全軽自協）が</t>
    <rPh sb="0" eb="1">
      <t>ツギ</t>
    </rPh>
    <rPh sb="2" eb="3">
      <t>ヒョウ</t>
    </rPh>
    <rPh sb="18" eb="21">
      <t>ジハンレン</t>
    </rPh>
    <rPh sb="23" eb="25">
      <t>ゼンコク</t>
    </rPh>
    <rPh sb="25" eb="29">
      <t>ケイジドウシャ</t>
    </rPh>
    <rPh sb="29" eb="31">
      <t>キョウカイ</t>
    </rPh>
    <rPh sb="31" eb="34">
      <t>レンゴウカイ</t>
    </rPh>
    <rPh sb="35" eb="36">
      <t>ゼン</t>
    </rPh>
    <rPh sb="36" eb="37">
      <t>ケイ</t>
    </rPh>
    <rPh sb="37" eb="39">
      <t>ジキョウ</t>
    </rPh>
    <phoneticPr fontId="1"/>
  </si>
  <si>
    <t>それぞれ発表した、2015年6月の新車販売台数を合わせた表です。</t>
    <rPh sb="4" eb="6">
      <t>ハッピョウ</t>
    </rPh>
    <rPh sb="13" eb="14">
      <t>ネン</t>
    </rPh>
    <rPh sb="15" eb="16">
      <t>ガツ</t>
    </rPh>
    <rPh sb="17" eb="19">
      <t>シンシャ</t>
    </rPh>
    <rPh sb="19" eb="21">
      <t>ハンバイ</t>
    </rPh>
    <rPh sb="21" eb="23">
      <t>ダイスウ</t>
    </rPh>
    <rPh sb="24" eb="25">
      <t>ア</t>
    </rPh>
    <rPh sb="28" eb="29">
      <t>ヒョウ</t>
    </rPh>
    <phoneticPr fontId="1"/>
  </si>
  <si>
    <t>メーカーをあいうえお順、販売台数を多い順にソートしなさい。</t>
    <rPh sb="10" eb="11">
      <t>ジュン</t>
    </rPh>
    <rPh sb="12" eb="14">
      <t>ハンバイ</t>
    </rPh>
    <rPh sb="14" eb="16">
      <t>ダイスウ</t>
    </rPh>
    <rPh sb="17" eb="18">
      <t>オオ</t>
    </rPh>
    <rPh sb="19" eb="20">
      <t>ジュン</t>
    </rPh>
    <phoneticPr fontId="1"/>
  </si>
  <si>
    <t>○△×</t>
    <phoneticPr fontId="1"/>
  </si>
  <si>
    <t>乗用車</t>
    <rPh sb="0" eb="3">
      <t>ジョウヨウシャ</t>
    </rPh>
    <phoneticPr fontId="1"/>
  </si>
  <si>
    <t>車種数</t>
    <rPh sb="0" eb="2">
      <t>シャシュ</t>
    </rPh>
    <rPh sb="2" eb="3">
      <t>スウ</t>
    </rPh>
    <phoneticPr fontId="1"/>
  </si>
  <si>
    <t>販売台数</t>
    <rPh sb="0" eb="2">
      <t>ハンバイ</t>
    </rPh>
    <rPh sb="2" eb="4">
      <t>ダイスウ</t>
    </rPh>
    <phoneticPr fontId="1"/>
  </si>
  <si>
    <t>軽自動車</t>
    <rPh sb="0" eb="4">
      <t>ケイジドウシャ</t>
    </rPh>
    <phoneticPr fontId="1"/>
  </si>
  <si>
    <t>シェア</t>
    <phoneticPr fontId="1"/>
  </si>
  <si>
    <t>シェア</t>
    <phoneticPr fontId="1"/>
  </si>
  <si>
    <t>IF文を使って、○△×の列に販売台数上位20位ならば、○、上位21位―30位ならば△、31位以下は×をつけなさい。</t>
    <rPh sb="2" eb="3">
      <t>ブン</t>
    </rPh>
    <rPh sb="4" eb="5">
      <t>ツカ</t>
    </rPh>
    <rPh sb="12" eb="13">
      <t>レツ</t>
    </rPh>
    <rPh sb="14" eb="16">
      <t>ハンバイ</t>
    </rPh>
    <rPh sb="16" eb="18">
      <t>ダイスウ</t>
    </rPh>
    <rPh sb="18" eb="20">
      <t>ジョウイ</t>
    </rPh>
    <rPh sb="22" eb="23">
      <t>イ</t>
    </rPh>
    <rPh sb="29" eb="31">
      <t>ジョウイ</t>
    </rPh>
    <rPh sb="33" eb="34">
      <t>イ</t>
    </rPh>
    <rPh sb="37" eb="38">
      <t>イ</t>
    </rPh>
    <rPh sb="45" eb="46">
      <t>イ</t>
    </rPh>
    <rPh sb="46" eb="48">
      <t>イカ</t>
    </rPh>
    <phoneticPr fontId="1"/>
  </si>
  <si>
    <t>メーカーごとに何車種ランキングしているか、関数 COUNTIF を使って求めなさい</t>
    <rPh sb="7" eb="8">
      <t>ナン</t>
    </rPh>
    <rPh sb="8" eb="9">
      <t>シャ</t>
    </rPh>
    <rPh sb="9" eb="10">
      <t>シュ</t>
    </rPh>
    <rPh sb="21" eb="23">
      <t>カンスウ</t>
    </rPh>
    <rPh sb="33" eb="34">
      <t>ツカ</t>
    </rPh>
    <rPh sb="36" eb="37">
      <t>モト</t>
    </rPh>
    <phoneticPr fontId="1"/>
  </si>
  <si>
    <t>メーカーごとにランキングされている車種の販売台数の合計を関数 SUMIF を使って求めなさい</t>
    <rPh sb="17" eb="19">
      <t>シャシュ</t>
    </rPh>
    <rPh sb="20" eb="22">
      <t>ハンバイ</t>
    </rPh>
    <rPh sb="22" eb="24">
      <t>ダイスウ</t>
    </rPh>
    <rPh sb="25" eb="27">
      <t>ゴウケイ</t>
    </rPh>
    <rPh sb="28" eb="30">
      <t>カンスウ</t>
    </rPh>
    <rPh sb="38" eb="39">
      <t>ツカ</t>
    </rPh>
    <rPh sb="41" eb="42">
      <t>モト</t>
    </rPh>
    <phoneticPr fontId="1"/>
  </si>
  <si>
    <t>D63で販売台数の合計　SUM を関数と使って求めなさい</t>
    <rPh sb="4" eb="6">
      <t>ハンバイ</t>
    </rPh>
    <rPh sb="6" eb="8">
      <t>ダイスウ</t>
    </rPh>
    <rPh sb="9" eb="11">
      <t>ゴウケイ</t>
    </rPh>
    <rPh sb="17" eb="19">
      <t>カンスウ</t>
    </rPh>
    <rPh sb="20" eb="21">
      <t>ツカ</t>
    </rPh>
    <rPh sb="23" eb="24">
      <t>モト</t>
    </rPh>
    <phoneticPr fontId="1"/>
  </si>
  <si>
    <t>同様に、軽自動車、乗用車ごとの車種の合計、販売台数の合計を求め、そのときのシェアグラフを横棒グラフとして描きなさい。</t>
    <rPh sb="0" eb="2">
      <t>ドウヨウ</t>
    </rPh>
    <rPh sb="4" eb="8">
      <t>ケイジドウシャ</t>
    </rPh>
    <rPh sb="9" eb="12">
      <t>ジョウヨウシャ</t>
    </rPh>
    <rPh sb="15" eb="17">
      <t>シャシュ</t>
    </rPh>
    <rPh sb="18" eb="20">
      <t>ゴウケイ</t>
    </rPh>
    <rPh sb="21" eb="23">
      <t>ハンバイ</t>
    </rPh>
    <rPh sb="23" eb="25">
      <t>ダイスウ</t>
    </rPh>
    <rPh sb="26" eb="28">
      <t>ゴウケイ</t>
    </rPh>
    <rPh sb="29" eb="30">
      <t>モト</t>
    </rPh>
    <rPh sb="44" eb="45">
      <t>ヨコ</t>
    </rPh>
    <rPh sb="45" eb="46">
      <t>ボウ</t>
    </rPh>
    <rPh sb="52" eb="53">
      <t>エガ</t>
    </rPh>
    <phoneticPr fontId="1"/>
  </si>
  <si>
    <t>合計</t>
    <rPh sb="0" eb="2">
      <t>ゴウケイ</t>
    </rPh>
    <phoneticPr fontId="1"/>
  </si>
  <si>
    <t>メーカーの販売台数のシェアを求めなさい。また、そのときのシェアグラフを円グラフとして描きなさい</t>
    <rPh sb="5" eb="7">
      <t>ハンバイ</t>
    </rPh>
    <rPh sb="7" eb="9">
      <t>ダイスウ</t>
    </rPh>
    <rPh sb="14" eb="15">
      <t>モト</t>
    </rPh>
    <rPh sb="35" eb="36">
      <t>エン</t>
    </rPh>
    <rPh sb="42" eb="43">
      <t>エガ</t>
    </rPh>
    <phoneticPr fontId="1"/>
  </si>
  <si>
    <t>メーカーごとの販売台数のシェア</t>
    <rPh sb="7" eb="9">
      <t>ハンバイ</t>
    </rPh>
    <rPh sb="9" eb="11">
      <t>ダイスウ</t>
    </rPh>
    <phoneticPr fontId="1"/>
  </si>
  <si>
    <t>乗用車と軽自動車のシェア</t>
    <rPh sb="0" eb="3">
      <t>ジョウヨウシャ</t>
    </rPh>
    <rPh sb="4" eb="8">
      <t>ケイジドウシャ</t>
    </rPh>
    <phoneticPr fontId="1"/>
  </si>
  <si>
    <t>販売台数に桁区切り文字を入れなさい。以下の問題の数値にも桁区切り文字,をつけること</t>
    <rPh sb="0" eb="2">
      <t>ハンバイ</t>
    </rPh>
    <rPh sb="2" eb="4">
      <t>ダイスウ</t>
    </rPh>
    <rPh sb="5" eb="6">
      <t>ケタ</t>
    </rPh>
    <rPh sb="6" eb="8">
      <t>クギ</t>
    </rPh>
    <rPh sb="9" eb="11">
      <t>モジ</t>
    </rPh>
    <rPh sb="12" eb="13">
      <t>イ</t>
    </rPh>
    <rPh sb="18" eb="20">
      <t>イカ</t>
    </rPh>
    <rPh sb="21" eb="23">
      <t>モンダイ</t>
    </rPh>
    <rPh sb="24" eb="26">
      <t>スウチ</t>
    </rPh>
    <rPh sb="28" eb="29">
      <t>ケタ</t>
    </rPh>
    <rPh sb="29" eb="31">
      <t>クギ</t>
    </rPh>
    <rPh sb="32" eb="34">
      <t>モジ</t>
    </rPh>
    <phoneticPr fontId="1"/>
  </si>
  <si>
    <t>小数点は、関数ROUNDを使って、小数点第3位で四捨五入すること</t>
    <rPh sb="0" eb="3">
      <t>ショウスウテン</t>
    </rPh>
    <rPh sb="5" eb="7">
      <t>カンスウ</t>
    </rPh>
    <rPh sb="13" eb="14">
      <t>ツカ</t>
    </rPh>
    <rPh sb="17" eb="20">
      <t>ショウスウテン</t>
    </rPh>
    <rPh sb="20" eb="21">
      <t>ダイ</t>
    </rPh>
    <rPh sb="22" eb="23">
      <t>イ</t>
    </rPh>
    <rPh sb="24" eb="28">
      <t>シシャゴニュウ</t>
    </rPh>
    <phoneticPr fontId="1"/>
  </si>
  <si>
    <t>販売台数が多い順に関数 RANK を使って順位をつけなさい。</t>
    <rPh sb="0" eb="2">
      <t>ハンバイ</t>
    </rPh>
    <rPh sb="2" eb="4">
      <t>ダイスウ</t>
    </rPh>
    <rPh sb="5" eb="6">
      <t>オオ</t>
    </rPh>
    <rPh sb="7" eb="8">
      <t>ジュン</t>
    </rPh>
    <rPh sb="9" eb="11">
      <t>カンスウ</t>
    </rPh>
    <rPh sb="18" eb="19">
      <t>ツカ</t>
    </rPh>
    <rPh sb="21" eb="23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</si>
</sst>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176" fontId="0" fillId="0" borderId="1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メーカーごとの販売台数のシェア</a:t>
            </a:r>
          </a:p>
        </c:rich>
      </c:tx>
      <c:layout>
        <c:manualLayout>
          <c:xMode val="edge"/>
          <c:yMode val="edge"/>
          <c:x val="0.22595822397200349"/>
          <c:y val="7.38688827331486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Sheet1!$F$66</c:f>
              <c:strCache>
                <c:ptCount val="1"/>
                <c:pt idx="0">
                  <c:v>シェア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7"/>
              <c:layout>
                <c:manualLayout>
                  <c:x val="5.55555555555555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Sheet1!$C$67:$C$74</c:f>
              <c:strCache>
                <c:ptCount val="8"/>
                <c:pt idx="0">
                  <c:v>トヨタ</c:v>
                </c:pt>
                <c:pt idx="1">
                  <c:v>ホンダ</c:v>
                </c:pt>
                <c:pt idx="2">
                  <c:v>スズキ</c:v>
                </c:pt>
                <c:pt idx="3">
                  <c:v>ダイハツ</c:v>
                </c:pt>
                <c:pt idx="4">
                  <c:v>日産</c:v>
                </c:pt>
                <c:pt idx="5">
                  <c:v>マツダ</c:v>
                </c:pt>
                <c:pt idx="6">
                  <c:v>スバル</c:v>
                </c:pt>
                <c:pt idx="7">
                  <c:v>三菱</c:v>
                </c:pt>
              </c:strCache>
            </c:strRef>
          </c:cat>
          <c:val>
            <c:numRef>
              <c:f>Sheet1!$F$67:$F$74</c:f>
              <c:numCache>
                <c:formatCode>0.0%</c:formatCode>
                <c:ptCount val="8"/>
                <c:pt idx="0">
                  <c:v>0.315</c:v>
                </c:pt>
                <c:pt idx="1">
                  <c:v>0.188</c:v>
                </c:pt>
                <c:pt idx="2">
                  <c:v>0.17299999999999999</c:v>
                </c:pt>
                <c:pt idx="3">
                  <c:v>0.11899999999999999</c:v>
                </c:pt>
                <c:pt idx="4">
                  <c:v>0.11700000000000001</c:v>
                </c:pt>
                <c:pt idx="5">
                  <c:v>5.8000000000000003E-2</c:v>
                </c:pt>
                <c:pt idx="6">
                  <c:v>1.9E-2</c:v>
                </c:pt>
                <c:pt idx="7">
                  <c:v>1.0999999999999999E-2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乗用車と軽自動車のシェア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Sheet1!$C$79</c:f>
              <c:strCache>
                <c:ptCount val="1"/>
                <c:pt idx="0">
                  <c:v>乗用車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Sheet1!$F$79</c:f>
              <c:numCache>
                <c:formatCode>0.0%</c:formatCode>
                <c:ptCount val="1"/>
                <c:pt idx="0">
                  <c:v>0.59099999999999997</c:v>
                </c:pt>
              </c:numCache>
            </c:numRef>
          </c:val>
        </c:ser>
        <c:ser>
          <c:idx val="1"/>
          <c:order val="1"/>
          <c:tx>
            <c:strRef>
              <c:f>Sheet1!$C$80</c:f>
              <c:strCache>
                <c:ptCount val="1"/>
                <c:pt idx="0">
                  <c:v>軽自動車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Sheet1!$F$80</c:f>
              <c:numCache>
                <c:formatCode>0.0%</c:formatCode>
                <c:ptCount val="1"/>
                <c:pt idx="0">
                  <c:v>0.40899999999999997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3329376"/>
        <c:axId val="423335360"/>
      </c:barChart>
      <c:catAx>
        <c:axId val="423329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3335360"/>
        <c:crosses val="autoZero"/>
        <c:auto val="1"/>
        <c:lblAlgn val="ctr"/>
        <c:lblOffset val="100"/>
        <c:noMultiLvlLbl val="0"/>
      </c:catAx>
      <c:valAx>
        <c:axId val="4233353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32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54</xdr:row>
      <xdr:rowOff>104775</xdr:rowOff>
    </xdr:from>
    <xdr:to>
      <xdr:col>13</xdr:col>
      <xdr:colOff>428625</xdr:colOff>
      <xdr:row>74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75</xdr:row>
      <xdr:rowOff>95250</xdr:rowOff>
    </xdr:from>
    <xdr:to>
      <xdr:col>13</xdr:col>
      <xdr:colOff>485775</xdr:colOff>
      <xdr:row>91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R74" sqref="R74"/>
    </sheetView>
  </sheetViews>
  <sheetFormatPr defaultRowHeight="13.5" x14ac:dyDescent="0.15"/>
  <cols>
    <col min="1" max="1" width="5.25" bestFit="1" customWidth="1"/>
    <col min="2" max="2" width="13.375" bestFit="1" customWidth="1"/>
    <col min="5" max="5" width="8.875" customWidth="1"/>
    <col min="6" max="6" width="10.625" customWidth="1"/>
  </cols>
  <sheetData>
    <row r="1" spans="1:2" x14ac:dyDescent="0.15">
      <c r="A1" t="s">
        <v>71</v>
      </c>
    </row>
    <row r="2" spans="1:2" x14ac:dyDescent="0.15">
      <c r="A2" t="s">
        <v>72</v>
      </c>
    </row>
    <row r="4" spans="1:2" x14ac:dyDescent="0.15">
      <c r="A4">
        <v>1</v>
      </c>
      <c r="B4" t="s">
        <v>90</v>
      </c>
    </row>
    <row r="5" spans="1:2" x14ac:dyDescent="0.15">
      <c r="A5">
        <v>2</v>
      </c>
      <c r="B5" t="s">
        <v>84</v>
      </c>
    </row>
    <row r="6" spans="1:2" x14ac:dyDescent="0.15">
      <c r="A6">
        <v>3</v>
      </c>
      <c r="B6" t="s">
        <v>92</v>
      </c>
    </row>
    <row r="7" spans="1:2" x14ac:dyDescent="0.15">
      <c r="A7">
        <v>4</v>
      </c>
      <c r="B7" t="s">
        <v>73</v>
      </c>
    </row>
    <row r="8" spans="1:2" x14ac:dyDescent="0.15">
      <c r="A8">
        <v>5</v>
      </c>
      <c r="B8" t="s">
        <v>81</v>
      </c>
    </row>
    <row r="9" spans="1:2" x14ac:dyDescent="0.15">
      <c r="A9">
        <v>6</v>
      </c>
      <c r="B9" t="s">
        <v>82</v>
      </c>
    </row>
    <row r="10" spans="1:2" x14ac:dyDescent="0.15">
      <c r="A10">
        <v>7</v>
      </c>
      <c r="B10" t="s">
        <v>83</v>
      </c>
    </row>
    <row r="11" spans="1:2" x14ac:dyDescent="0.15">
      <c r="A11">
        <v>8</v>
      </c>
      <c r="B11" t="s">
        <v>87</v>
      </c>
    </row>
    <row r="12" spans="1:2" x14ac:dyDescent="0.15">
      <c r="B12" t="s">
        <v>91</v>
      </c>
    </row>
    <row r="13" spans="1:2" x14ac:dyDescent="0.15">
      <c r="A13">
        <v>9</v>
      </c>
      <c r="B13" t="s">
        <v>85</v>
      </c>
    </row>
    <row r="14" spans="1:2" x14ac:dyDescent="0.15">
      <c r="B14" t="s">
        <v>91</v>
      </c>
    </row>
    <row r="17" spans="1:6" x14ac:dyDescent="0.15">
      <c r="A17" s="2" t="s">
        <v>0</v>
      </c>
      <c r="B17" s="2" t="s">
        <v>58</v>
      </c>
      <c r="C17" s="2" t="s">
        <v>59</v>
      </c>
      <c r="D17" s="2" t="s">
        <v>1</v>
      </c>
      <c r="E17" s="2" t="s">
        <v>56</v>
      </c>
      <c r="F17" s="4" t="s">
        <v>74</v>
      </c>
    </row>
    <row r="18" spans="1:6" x14ac:dyDescent="0.15">
      <c r="A18" s="2">
        <f t="shared" ref="A18:A62" si="0">RANK(D18,$D$18:$D$62,0)</f>
        <v>7</v>
      </c>
      <c r="B18" s="2" t="s">
        <v>42</v>
      </c>
      <c r="C18" s="2" t="s">
        <v>28</v>
      </c>
      <c r="D18" s="5">
        <v>8043</v>
      </c>
      <c r="E18" s="2" t="s">
        <v>55</v>
      </c>
      <c r="F18" s="2" t="str">
        <f>IF(A18&lt;=20,"○",IF(A18&gt;=31,"×","△"))</f>
        <v>○</v>
      </c>
    </row>
    <row r="19" spans="1:6" x14ac:dyDescent="0.15">
      <c r="A19" s="2">
        <f t="shared" si="0"/>
        <v>8</v>
      </c>
      <c r="B19" s="2" t="s">
        <v>43</v>
      </c>
      <c r="C19" s="2" t="s">
        <v>28</v>
      </c>
      <c r="D19" s="5">
        <v>7998</v>
      </c>
      <c r="E19" s="2" t="s">
        <v>55</v>
      </c>
      <c r="F19" s="2" t="str">
        <f t="shared" ref="F19:F62" si="1">IF(A19&lt;=20,"○",IF(A19&gt;=31,"×","△"))</f>
        <v>○</v>
      </c>
    </row>
    <row r="20" spans="1:6" x14ac:dyDescent="0.15">
      <c r="A20" s="2">
        <f t="shared" si="0"/>
        <v>9</v>
      </c>
      <c r="B20" s="2" t="s">
        <v>44</v>
      </c>
      <c r="C20" s="2" t="s">
        <v>28</v>
      </c>
      <c r="D20" s="5">
        <v>7965</v>
      </c>
      <c r="E20" s="2" t="s">
        <v>55</v>
      </c>
      <c r="F20" s="2" t="str">
        <f t="shared" si="1"/>
        <v>○</v>
      </c>
    </row>
    <row r="21" spans="1:6" x14ac:dyDescent="0.15">
      <c r="A21" s="2">
        <f t="shared" si="0"/>
        <v>11</v>
      </c>
      <c r="B21" s="2" t="s">
        <v>46</v>
      </c>
      <c r="C21" s="2" t="s">
        <v>28</v>
      </c>
      <c r="D21" s="5">
        <v>7834</v>
      </c>
      <c r="E21" s="2" t="s">
        <v>55</v>
      </c>
      <c r="F21" s="2" t="str">
        <f t="shared" si="1"/>
        <v>○</v>
      </c>
    </row>
    <row r="22" spans="1:6" x14ac:dyDescent="0.15">
      <c r="A22" s="2">
        <f t="shared" si="0"/>
        <v>37</v>
      </c>
      <c r="B22" s="2" t="s">
        <v>52</v>
      </c>
      <c r="C22" s="2" t="s">
        <v>28</v>
      </c>
      <c r="D22" s="5">
        <v>2151</v>
      </c>
      <c r="E22" s="2" t="s">
        <v>55</v>
      </c>
      <c r="F22" s="2" t="str">
        <f t="shared" si="1"/>
        <v>×</v>
      </c>
    </row>
    <row r="23" spans="1:6" x14ac:dyDescent="0.15">
      <c r="A23" s="2">
        <f t="shared" si="0"/>
        <v>38</v>
      </c>
      <c r="B23" s="2" t="s">
        <v>27</v>
      </c>
      <c r="C23" s="2" t="s">
        <v>28</v>
      </c>
      <c r="D23" s="5">
        <v>2112</v>
      </c>
      <c r="E23" s="2"/>
      <c r="F23" s="2" t="str">
        <f t="shared" si="1"/>
        <v>×</v>
      </c>
    </row>
    <row r="24" spans="1:6" x14ac:dyDescent="0.15">
      <c r="A24" s="2">
        <f t="shared" si="0"/>
        <v>39</v>
      </c>
      <c r="B24" s="2" t="s">
        <v>35</v>
      </c>
      <c r="C24" s="2" t="s">
        <v>28</v>
      </c>
      <c r="D24" s="5">
        <v>2006</v>
      </c>
      <c r="E24" s="2"/>
      <c r="F24" s="2" t="str">
        <f t="shared" si="1"/>
        <v>×</v>
      </c>
    </row>
    <row r="25" spans="1:6" x14ac:dyDescent="0.15">
      <c r="A25" s="2">
        <f t="shared" si="0"/>
        <v>32</v>
      </c>
      <c r="B25" s="2" t="s">
        <v>29</v>
      </c>
      <c r="C25" s="2" t="s">
        <v>30</v>
      </c>
      <c r="D25" s="5">
        <v>2638</v>
      </c>
      <c r="E25" s="2"/>
      <c r="F25" s="2" t="str">
        <f t="shared" si="1"/>
        <v>×</v>
      </c>
    </row>
    <row r="26" spans="1:6" x14ac:dyDescent="0.15">
      <c r="A26" s="2">
        <f t="shared" si="0"/>
        <v>42</v>
      </c>
      <c r="B26" s="2" t="s">
        <v>34</v>
      </c>
      <c r="C26" s="2" t="s">
        <v>30</v>
      </c>
      <c r="D26" s="5">
        <v>1642</v>
      </c>
      <c r="E26" s="2"/>
      <c r="F26" s="2" t="str">
        <f t="shared" si="1"/>
        <v>×</v>
      </c>
    </row>
    <row r="27" spans="1:6" x14ac:dyDescent="0.15">
      <c r="A27" s="2">
        <f t="shared" si="0"/>
        <v>6</v>
      </c>
      <c r="B27" s="2" t="s">
        <v>41</v>
      </c>
      <c r="C27" s="2" t="s">
        <v>40</v>
      </c>
      <c r="D27" s="5">
        <v>8689</v>
      </c>
      <c r="E27" s="2" t="s">
        <v>55</v>
      </c>
      <c r="F27" s="2" t="str">
        <f t="shared" si="1"/>
        <v>○</v>
      </c>
    </row>
    <row r="28" spans="1:6" x14ac:dyDescent="0.15">
      <c r="A28" s="2">
        <f t="shared" si="0"/>
        <v>10</v>
      </c>
      <c r="B28" s="2" t="s">
        <v>45</v>
      </c>
      <c r="C28" s="2" t="s">
        <v>40</v>
      </c>
      <c r="D28" s="5">
        <v>7889</v>
      </c>
      <c r="E28" s="2" t="s">
        <v>55</v>
      </c>
      <c r="F28" s="2" t="str">
        <f t="shared" si="1"/>
        <v>○</v>
      </c>
    </row>
    <row r="29" spans="1:6" x14ac:dyDescent="0.15">
      <c r="A29" s="2">
        <f t="shared" si="0"/>
        <v>15</v>
      </c>
      <c r="B29" s="2" t="s">
        <v>47</v>
      </c>
      <c r="C29" s="2" t="s">
        <v>40</v>
      </c>
      <c r="D29" s="5">
        <v>6365</v>
      </c>
      <c r="E29" s="2" t="s">
        <v>55</v>
      </c>
      <c r="F29" s="2" t="str">
        <f t="shared" si="1"/>
        <v>○</v>
      </c>
    </row>
    <row r="30" spans="1:6" x14ac:dyDescent="0.15">
      <c r="A30" s="2">
        <f t="shared" si="0"/>
        <v>28</v>
      </c>
      <c r="B30" s="2" t="s">
        <v>49</v>
      </c>
      <c r="C30" s="2" t="s">
        <v>40</v>
      </c>
      <c r="D30" s="5">
        <v>3250</v>
      </c>
      <c r="E30" s="2" t="s">
        <v>55</v>
      </c>
      <c r="F30" s="2" t="str">
        <f t="shared" si="1"/>
        <v>△</v>
      </c>
    </row>
    <row r="31" spans="1:6" x14ac:dyDescent="0.15">
      <c r="A31" s="2">
        <f t="shared" si="0"/>
        <v>1</v>
      </c>
      <c r="B31" s="2" t="s">
        <v>2</v>
      </c>
      <c r="C31" s="2" t="s">
        <v>3</v>
      </c>
      <c r="D31" s="5">
        <v>14428</v>
      </c>
      <c r="E31" s="2"/>
      <c r="F31" s="2" t="str">
        <f t="shared" si="1"/>
        <v>○</v>
      </c>
    </row>
    <row r="32" spans="1:6" x14ac:dyDescent="0.15">
      <c r="A32" s="2">
        <f t="shared" si="0"/>
        <v>4</v>
      </c>
      <c r="B32" s="2" t="s">
        <v>5</v>
      </c>
      <c r="C32" s="2" t="s">
        <v>3</v>
      </c>
      <c r="D32" s="5">
        <v>8920</v>
      </c>
      <c r="E32" s="2"/>
      <c r="F32" s="2" t="str">
        <f t="shared" si="1"/>
        <v>○</v>
      </c>
    </row>
    <row r="33" spans="1:11" x14ac:dyDescent="0.15">
      <c r="A33" s="2">
        <f t="shared" si="0"/>
        <v>5</v>
      </c>
      <c r="B33" s="2" t="s">
        <v>4</v>
      </c>
      <c r="C33" s="2" t="s">
        <v>3</v>
      </c>
      <c r="D33" s="5">
        <v>8778</v>
      </c>
      <c r="E33" s="2"/>
      <c r="F33" s="2" t="str">
        <f t="shared" si="1"/>
        <v>○</v>
      </c>
    </row>
    <row r="34" spans="1:11" x14ac:dyDescent="0.15">
      <c r="A34" s="2">
        <f t="shared" si="0"/>
        <v>13</v>
      </c>
      <c r="B34" s="2" t="s">
        <v>8</v>
      </c>
      <c r="C34" s="2" t="s">
        <v>3</v>
      </c>
      <c r="D34" s="5">
        <v>7109</v>
      </c>
      <c r="E34" s="2"/>
      <c r="F34" s="2" t="str">
        <f t="shared" si="1"/>
        <v>○</v>
      </c>
    </row>
    <row r="35" spans="1:11" x14ac:dyDescent="0.15">
      <c r="A35" s="2">
        <f t="shared" si="0"/>
        <v>20</v>
      </c>
      <c r="B35" s="2" t="s">
        <v>14</v>
      </c>
      <c r="C35" s="2" t="s">
        <v>3</v>
      </c>
      <c r="D35" s="5">
        <v>4792</v>
      </c>
      <c r="E35" s="2"/>
      <c r="F35" s="2" t="str">
        <f t="shared" si="1"/>
        <v>○</v>
      </c>
    </row>
    <row r="36" spans="1:11" x14ac:dyDescent="0.15">
      <c r="A36" s="2">
        <f t="shared" si="0"/>
        <v>21</v>
      </c>
      <c r="B36" s="2" t="s">
        <v>9</v>
      </c>
      <c r="C36" s="2" t="s">
        <v>3</v>
      </c>
      <c r="D36" s="5">
        <v>4463</v>
      </c>
      <c r="E36" s="2"/>
      <c r="F36" s="2" t="str">
        <f t="shared" si="1"/>
        <v>△</v>
      </c>
    </row>
    <row r="37" spans="1:11" x14ac:dyDescent="0.15">
      <c r="A37" s="2">
        <f t="shared" si="0"/>
        <v>22</v>
      </c>
      <c r="B37" s="2" t="s">
        <v>16</v>
      </c>
      <c r="C37" s="2" t="s">
        <v>3</v>
      </c>
      <c r="D37" s="5">
        <v>4322</v>
      </c>
      <c r="E37" s="2"/>
      <c r="F37" s="2" t="str">
        <f t="shared" si="1"/>
        <v>△</v>
      </c>
    </row>
    <row r="38" spans="1:11" x14ac:dyDescent="0.15">
      <c r="A38" s="2">
        <f t="shared" si="0"/>
        <v>25</v>
      </c>
      <c r="B38" s="2" t="s">
        <v>18</v>
      </c>
      <c r="C38" s="2" t="s">
        <v>3</v>
      </c>
      <c r="D38" s="5">
        <v>3533</v>
      </c>
      <c r="E38" s="2"/>
      <c r="F38" s="2" t="str">
        <f t="shared" si="1"/>
        <v>△</v>
      </c>
      <c r="K38" s="1"/>
    </row>
    <row r="39" spans="1:11" x14ac:dyDescent="0.15">
      <c r="A39" s="2">
        <f t="shared" si="0"/>
        <v>26</v>
      </c>
      <c r="B39" s="2" t="s">
        <v>19</v>
      </c>
      <c r="C39" s="2" t="s">
        <v>3</v>
      </c>
      <c r="D39" s="5">
        <v>3344</v>
      </c>
      <c r="E39" s="2"/>
      <c r="F39" s="2" t="str">
        <f t="shared" si="1"/>
        <v>△</v>
      </c>
    </row>
    <row r="40" spans="1:11" x14ac:dyDescent="0.15">
      <c r="A40" s="2">
        <f t="shared" si="0"/>
        <v>29</v>
      </c>
      <c r="B40" s="2" t="s">
        <v>24</v>
      </c>
      <c r="C40" s="2" t="s">
        <v>3</v>
      </c>
      <c r="D40" s="5">
        <v>2959</v>
      </c>
      <c r="E40" s="2"/>
      <c r="F40" s="2" t="str">
        <f t="shared" si="1"/>
        <v>△</v>
      </c>
    </row>
    <row r="41" spans="1:11" x14ac:dyDescent="0.15">
      <c r="A41" s="2">
        <f t="shared" si="0"/>
        <v>31</v>
      </c>
      <c r="B41" s="2" t="s">
        <v>23</v>
      </c>
      <c r="C41" s="2" t="s">
        <v>3</v>
      </c>
      <c r="D41" s="5">
        <v>2756</v>
      </c>
      <c r="E41" s="2"/>
      <c r="F41" s="2" t="str">
        <f t="shared" si="1"/>
        <v>×</v>
      </c>
    </row>
    <row r="42" spans="1:11" x14ac:dyDescent="0.15">
      <c r="A42" s="2">
        <f t="shared" si="0"/>
        <v>35</v>
      </c>
      <c r="B42" s="2" t="s">
        <v>25</v>
      </c>
      <c r="C42" s="2" t="s">
        <v>3</v>
      </c>
      <c r="D42" s="5">
        <v>2356</v>
      </c>
      <c r="E42" s="2"/>
      <c r="F42" s="2" t="str">
        <f t="shared" si="1"/>
        <v>×</v>
      </c>
    </row>
    <row r="43" spans="1:11" x14ac:dyDescent="0.15">
      <c r="A43" s="2">
        <f t="shared" si="0"/>
        <v>43</v>
      </c>
      <c r="B43" s="2" t="s">
        <v>36</v>
      </c>
      <c r="C43" s="2" t="s">
        <v>3</v>
      </c>
      <c r="D43" s="5">
        <v>1634</v>
      </c>
      <c r="E43" s="2"/>
      <c r="F43" s="2" t="str">
        <f t="shared" si="1"/>
        <v>×</v>
      </c>
    </row>
    <row r="44" spans="1:11" x14ac:dyDescent="0.15">
      <c r="A44" s="2">
        <f t="shared" si="0"/>
        <v>2</v>
      </c>
      <c r="B44" s="2" t="s">
        <v>38</v>
      </c>
      <c r="C44" s="2" t="s">
        <v>7</v>
      </c>
      <c r="D44" s="5">
        <v>10397</v>
      </c>
      <c r="E44" s="2" t="s">
        <v>55</v>
      </c>
      <c r="F44" s="2" t="str">
        <f t="shared" si="1"/>
        <v>○</v>
      </c>
    </row>
    <row r="45" spans="1:11" x14ac:dyDescent="0.15">
      <c r="A45" s="2">
        <f t="shared" si="0"/>
        <v>12</v>
      </c>
      <c r="B45" s="2" t="s">
        <v>6</v>
      </c>
      <c r="C45" s="2" t="s">
        <v>7</v>
      </c>
      <c r="D45" s="5">
        <v>7680</v>
      </c>
      <c r="E45" s="2"/>
      <c r="F45" s="2" t="str">
        <f t="shared" si="1"/>
        <v>○</v>
      </c>
    </row>
    <row r="46" spans="1:11" x14ac:dyDescent="0.15">
      <c r="A46" s="2">
        <f t="shared" si="0"/>
        <v>17</v>
      </c>
      <c r="B46" s="2" t="s">
        <v>48</v>
      </c>
      <c r="C46" s="2" t="s">
        <v>7</v>
      </c>
      <c r="D46" s="5">
        <v>5120</v>
      </c>
      <c r="E46" s="2" t="s">
        <v>55</v>
      </c>
      <c r="F46" s="2" t="str">
        <f t="shared" si="1"/>
        <v>○</v>
      </c>
    </row>
    <row r="47" spans="1:11" x14ac:dyDescent="0.15">
      <c r="A47" s="2">
        <f t="shared" si="0"/>
        <v>18</v>
      </c>
      <c r="B47" s="2" t="s">
        <v>15</v>
      </c>
      <c r="C47" s="2" t="s">
        <v>7</v>
      </c>
      <c r="D47" s="5">
        <v>5087</v>
      </c>
      <c r="E47" s="2"/>
      <c r="F47" s="2" t="str">
        <f t="shared" si="1"/>
        <v>○</v>
      </c>
    </row>
    <row r="48" spans="1:11" x14ac:dyDescent="0.15">
      <c r="A48" s="2">
        <f t="shared" si="0"/>
        <v>19</v>
      </c>
      <c r="B48" s="2" t="s">
        <v>17</v>
      </c>
      <c r="C48" s="2" t="s">
        <v>7</v>
      </c>
      <c r="D48" s="5">
        <v>4846</v>
      </c>
      <c r="E48" s="2"/>
      <c r="F48" s="2" t="str">
        <f t="shared" si="1"/>
        <v>○</v>
      </c>
    </row>
    <row r="49" spans="1:6" x14ac:dyDescent="0.15">
      <c r="A49" s="2">
        <f t="shared" si="0"/>
        <v>30</v>
      </c>
      <c r="B49" s="2" t="s">
        <v>26</v>
      </c>
      <c r="C49" s="2" t="s">
        <v>7</v>
      </c>
      <c r="D49" s="5">
        <v>2938</v>
      </c>
      <c r="E49" s="2"/>
      <c r="F49" s="2" t="str">
        <f t="shared" si="1"/>
        <v>△</v>
      </c>
    </row>
    <row r="50" spans="1:6" x14ac:dyDescent="0.15">
      <c r="A50" s="2">
        <f t="shared" si="0"/>
        <v>34</v>
      </c>
      <c r="B50" s="2" t="s">
        <v>31</v>
      </c>
      <c r="C50" s="2" t="s">
        <v>7</v>
      </c>
      <c r="D50" s="5">
        <v>2421</v>
      </c>
      <c r="E50" s="2"/>
      <c r="F50" s="2" t="str">
        <f t="shared" si="1"/>
        <v>×</v>
      </c>
    </row>
    <row r="51" spans="1:6" x14ac:dyDescent="0.15">
      <c r="A51" s="2">
        <f t="shared" si="0"/>
        <v>41</v>
      </c>
      <c r="B51" s="2" t="s">
        <v>37</v>
      </c>
      <c r="C51" s="2" t="s">
        <v>7</v>
      </c>
      <c r="D51" s="5">
        <v>1655</v>
      </c>
      <c r="E51" s="2"/>
      <c r="F51" s="2" t="str">
        <f t="shared" si="1"/>
        <v>×</v>
      </c>
    </row>
    <row r="52" spans="1:6" x14ac:dyDescent="0.15">
      <c r="A52" s="2">
        <f t="shared" si="0"/>
        <v>44</v>
      </c>
      <c r="B52" s="2" t="s">
        <v>53</v>
      </c>
      <c r="C52" s="2" t="s">
        <v>7</v>
      </c>
      <c r="D52" s="5">
        <v>1313</v>
      </c>
      <c r="E52" s="2" t="s">
        <v>55</v>
      </c>
      <c r="F52" s="2" t="str">
        <f t="shared" si="1"/>
        <v>×</v>
      </c>
    </row>
    <row r="53" spans="1:6" x14ac:dyDescent="0.15">
      <c r="A53" s="2">
        <f t="shared" si="0"/>
        <v>16</v>
      </c>
      <c r="B53" s="2" t="s">
        <v>12</v>
      </c>
      <c r="C53" s="2" t="s">
        <v>13</v>
      </c>
      <c r="D53" s="5">
        <v>5575</v>
      </c>
      <c r="E53" s="2"/>
      <c r="F53" s="2" t="str">
        <f t="shared" si="1"/>
        <v>○</v>
      </c>
    </row>
    <row r="54" spans="1:6" x14ac:dyDescent="0.15">
      <c r="A54" s="2">
        <f t="shared" si="0"/>
        <v>27</v>
      </c>
      <c r="B54" s="2" t="s">
        <v>22</v>
      </c>
      <c r="C54" s="2" t="s">
        <v>13</v>
      </c>
      <c r="D54" s="5">
        <v>3286</v>
      </c>
      <c r="E54" s="2"/>
      <c r="F54" s="2" t="str">
        <f t="shared" si="1"/>
        <v>△</v>
      </c>
    </row>
    <row r="55" spans="1:6" x14ac:dyDescent="0.15">
      <c r="A55" s="2">
        <f t="shared" si="0"/>
        <v>36</v>
      </c>
      <c r="B55" s="2" t="s">
        <v>33</v>
      </c>
      <c r="C55" s="2" t="s">
        <v>13</v>
      </c>
      <c r="D55" s="5">
        <v>2157</v>
      </c>
      <c r="E55" s="2"/>
      <c r="F55" s="2" t="str">
        <f t="shared" si="1"/>
        <v>×</v>
      </c>
    </row>
    <row r="56" spans="1:6" x14ac:dyDescent="0.15">
      <c r="A56" s="2">
        <f t="shared" si="0"/>
        <v>40</v>
      </c>
      <c r="B56" s="2" t="s">
        <v>32</v>
      </c>
      <c r="C56" s="2" t="s">
        <v>13</v>
      </c>
      <c r="D56" s="5">
        <v>1705</v>
      </c>
      <c r="E56" s="2"/>
      <c r="F56" s="2" t="str">
        <f t="shared" si="1"/>
        <v>×</v>
      </c>
    </row>
    <row r="57" spans="1:6" x14ac:dyDescent="0.15">
      <c r="A57" s="2">
        <f t="shared" si="0"/>
        <v>33</v>
      </c>
      <c r="B57" s="2" t="s">
        <v>51</v>
      </c>
      <c r="C57" s="2" t="s">
        <v>50</v>
      </c>
      <c r="D57" s="5">
        <v>2500</v>
      </c>
      <c r="E57" s="2" t="s">
        <v>55</v>
      </c>
      <c r="F57" s="2" t="str">
        <f t="shared" si="1"/>
        <v>×</v>
      </c>
    </row>
    <row r="58" spans="1:6" x14ac:dyDescent="0.15">
      <c r="A58" s="2">
        <f t="shared" si="0"/>
        <v>3</v>
      </c>
      <c r="B58" s="2" t="s">
        <v>39</v>
      </c>
      <c r="C58" s="2" t="s">
        <v>11</v>
      </c>
      <c r="D58" s="5">
        <v>9452</v>
      </c>
      <c r="E58" s="2" t="s">
        <v>55</v>
      </c>
      <c r="F58" s="2" t="str">
        <f t="shared" si="1"/>
        <v>○</v>
      </c>
    </row>
    <row r="59" spans="1:6" x14ac:dyDescent="0.15">
      <c r="A59" s="2">
        <f t="shared" si="0"/>
        <v>14</v>
      </c>
      <c r="B59" s="2" t="s">
        <v>10</v>
      </c>
      <c r="C59" s="2" t="s">
        <v>11</v>
      </c>
      <c r="D59" s="5">
        <v>6677</v>
      </c>
      <c r="E59" s="2"/>
      <c r="F59" s="2" t="str">
        <f t="shared" si="1"/>
        <v>○</v>
      </c>
    </row>
    <row r="60" spans="1:6" x14ac:dyDescent="0.15">
      <c r="A60" s="2">
        <f t="shared" si="0"/>
        <v>23</v>
      </c>
      <c r="B60" s="2" t="s">
        <v>20</v>
      </c>
      <c r="C60" s="2" t="s">
        <v>11</v>
      </c>
      <c r="D60" s="5">
        <v>4248</v>
      </c>
      <c r="E60" s="2"/>
      <c r="F60" s="2" t="str">
        <f t="shared" si="1"/>
        <v>△</v>
      </c>
    </row>
    <row r="61" spans="1:6" x14ac:dyDescent="0.15">
      <c r="A61" s="2">
        <f t="shared" si="0"/>
        <v>24</v>
      </c>
      <c r="B61" s="2" t="s">
        <v>21</v>
      </c>
      <c r="C61" s="2" t="s">
        <v>11</v>
      </c>
      <c r="D61" s="5">
        <v>4175</v>
      </c>
      <c r="E61" s="2"/>
      <c r="F61" s="2" t="str">
        <f t="shared" si="1"/>
        <v>△</v>
      </c>
    </row>
    <row r="62" spans="1:6" x14ac:dyDescent="0.15">
      <c r="A62" s="2">
        <f t="shared" si="0"/>
        <v>45</v>
      </c>
      <c r="B62" s="2" t="s">
        <v>54</v>
      </c>
      <c r="C62" s="2" t="s">
        <v>11</v>
      </c>
      <c r="D62" s="5">
        <v>1246</v>
      </c>
      <c r="E62" s="2" t="s">
        <v>55</v>
      </c>
      <c r="F62" s="2" t="str">
        <f t="shared" si="1"/>
        <v>×</v>
      </c>
    </row>
    <row r="63" spans="1:6" x14ac:dyDescent="0.15">
      <c r="C63" s="3" t="s">
        <v>57</v>
      </c>
      <c r="D63" s="6">
        <f>SUM(D18:D62)</f>
        <v>220454</v>
      </c>
    </row>
    <row r="65" spans="3:6" x14ac:dyDescent="0.15">
      <c r="C65" t="s">
        <v>88</v>
      </c>
    </row>
    <row r="66" spans="3:6" x14ac:dyDescent="0.15">
      <c r="C66" s="2" t="s">
        <v>61</v>
      </c>
      <c r="D66" s="2" t="s">
        <v>60</v>
      </c>
      <c r="E66" s="2" t="s">
        <v>62</v>
      </c>
      <c r="F66" s="3" t="s">
        <v>79</v>
      </c>
    </row>
    <row r="67" spans="3:6" x14ac:dyDescent="0.15">
      <c r="C67" s="2" t="s">
        <v>63</v>
      </c>
      <c r="D67" s="2">
        <f t="shared" ref="D67:D74" si="2">COUNTIF($C$18:$C$62,C67)</f>
        <v>13</v>
      </c>
      <c r="E67" s="5">
        <f t="shared" ref="E67:E74" si="3">SUMIF($C$18:$C$62,C67,$D$18:$D$62)</f>
        <v>69394</v>
      </c>
      <c r="F67" s="7">
        <f t="shared" ref="F67:F74" si="4">ROUND(E67/$E$75,3)</f>
        <v>0.315</v>
      </c>
    </row>
    <row r="68" spans="3:6" x14ac:dyDescent="0.15">
      <c r="C68" s="2" t="s">
        <v>65</v>
      </c>
      <c r="D68" s="2">
        <f t="shared" si="2"/>
        <v>9</v>
      </c>
      <c r="E68" s="5">
        <f t="shared" si="3"/>
        <v>41457</v>
      </c>
      <c r="F68" s="7">
        <f t="shared" si="4"/>
        <v>0.188</v>
      </c>
    </row>
    <row r="69" spans="3:6" x14ac:dyDescent="0.15">
      <c r="C69" s="2" t="s">
        <v>68</v>
      </c>
      <c r="D69" s="2">
        <f t="shared" si="2"/>
        <v>7</v>
      </c>
      <c r="E69" s="5">
        <f t="shared" si="3"/>
        <v>38109</v>
      </c>
      <c r="F69" s="7">
        <f t="shared" si="4"/>
        <v>0.17299999999999999</v>
      </c>
    </row>
    <row r="70" spans="3:6" x14ac:dyDescent="0.15">
      <c r="C70" s="2" t="s">
        <v>69</v>
      </c>
      <c r="D70" s="2">
        <f t="shared" si="2"/>
        <v>4</v>
      </c>
      <c r="E70" s="5">
        <f t="shared" si="3"/>
        <v>26193</v>
      </c>
      <c r="F70" s="7">
        <f t="shared" si="4"/>
        <v>0.11899999999999999</v>
      </c>
    </row>
    <row r="71" spans="3:6" x14ac:dyDescent="0.15">
      <c r="C71" s="2" t="s">
        <v>64</v>
      </c>
      <c r="D71" s="2">
        <f t="shared" si="2"/>
        <v>5</v>
      </c>
      <c r="E71" s="5">
        <f t="shared" si="3"/>
        <v>25798</v>
      </c>
      <c r="F71" s="7">
        <f t="shared" si="4"/>
        <v>0.11700000000000001</v>
      </c>
    </row>
    <row r="72" spans="3:6" x14ac:dyDescent="0.15">
      <c r="C72" s="2" t="s">
        <v>67</v>
      </c>
      <c r="D72" s="2">
        <f t="shared" si="2"/>
        <v>4</v>
      </c>
      <c r="E72" s="5">
        <f t="shared" si="3"/>
        <v>12723</v>
      </c>
      <c r="F72" s="7">
        <f t="shared" si="4"/>
        <v>5.8000000000000003E-2</v>
      </c>
    </row>
    <row r="73" spans="3:6" x14ac:dyDescent="0.15">
      <c r="C73" s="2" t="s">
        <v>66</v>
      </c>
      <c r="D73" s="2">
        <f t="shared" si="2"/>
        <v>2</v>
      </c>
      <c r="E73" s="5">
        <f t="shared" si="3"/>
        <v>4280</v>
      </c>
      <c r="F73" s="7">
        <f t="shared" si="4"/>
        <v>1.9E-2</v>
      </c>
    </row>
    <row r="74" spans="3:6" x14ac:dyDescent="0.15">
      <c r="C74" s="2" t="s">
        <v>70</v>
      </c>
      <c r="D74" s="2">
        <f t="shared" si="2"/>
        <v>1</v>
      </c>
      <c r="E74" s="5">
        <f t="shared" si="3"/>
        <v>2500</v>
      </c>
      <c r="F74" s="7">
        <f t="shared" si="4"/>
        <v>1.0999999999999999E-2</v>
      </c>
    </row>
    <row r="75" spans="3:6" x14ac:dyDescent="0.15">
      <c r="C75" s="2" t="s">
        <v>57</v>
      </c>
      <c r="D75" s="2">
        <f>SUM(D67:D74)</f>
        <v>45</v>
      </c>
      <c r="E75" s="6">
        <f>SUM(E67:E74)</f>
        <v>220454</v>
      </c>
    </row>
    <row r="77" spans="3:6" x14ac:dyDescent="0.15">
      <c r="C77" t="s">
        <v>89</v>
      </c>
    </row>
    <row r="78" spans="3:6" x14ac:dyDescent="0.15">
      <c r="C78" s="2"/>
      <c r="D78" s="2" t="s">
        <v>76</v>
      </c>
      <c r="E78" s="2" t="s">
        <v>77</v>
      </c>
      <c r="F78" s="2" t="s">
        <v>80</v>
      </c>
    </row>
    <row r="79" spans="3:6" x14ac:dyDescent="0.15">
      <c r="C79" s="2" t="s">
        <v>75</v>
      </c>
      <c r="D79" s="2">
        <f>COUNTIF($E$18:$E$62,"")</f>
        <v>30</v>
      </c>
      <c r="E79" s="5">
        <f>SUMIF($E$18:$E$62,"",$D$18:$D$62)</f>
        <v>130242</v>
      </c>
      <c r="F79" s="7">
        <f>ROUND(E79/$E$81,3)</f>
        <v>0.59099999999999997</v>
      </c>
    </row>
    <row r="80" spans="3:6" x14ac:dyDescent="0.15">
      <c r="C80" s="2" t="s">
        <v>78</v>
      </c>
      <c r="D80" s="2">
        <f>COUNTIF($E$18:$E$62,"軽")</f>
        <v>15</v>
      </c>
      <c r="E80" s="5">
        <f>SUMIF($E$18:$E$62,"軽",$D$18:$D$62)</f>
        <v>90212</v>
      </c>
      <c r="F80" s="7">
        <f>ROUND(E80/$E$81,3)</f>
        <v>0.40899999999999997</v>
      </c>
    </row>
    <row r="81" spans="3:5" x14ac:dyDescent="0.15">
      <c r="C81" s="2" t="s">
        <v>86</v>
      </c>
      <c r="D81" s="5">
        <f t="shared" ref="D81:E81" si="5">SUM(D79:D80)</f>
        <v>45</v>
      </c>
      <c r="E81" s="5">
        <f t="shared" si="5"/>
        <v>220454</v>
      </c>
    </row>
  </sheetData>
  <autoFilter ref="A17:F63"/>
  <sortState ref="C67:F74">
    <sortCondition descending="1" ref="F67:F74"/>
  </sortState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2015-06-30T08:06:15Z</dcterms:created>
  <dcterms:modified xsi:type="dcterms:W3CDTF">2015-07-21T05:06:02Z</dcterms:modified>
</cp:coreProperties>
</file>